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OKCHO52D ZV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O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<sst xmlns="http://schemas.openxmlformats.org/spreadsheetml/2006/main" count="76" uniqueCount="61">
  <si>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</si>
  <si>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</si>
  <si>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</si>
  <si>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</si>
  <si>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</si>
  <si>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</si>
  <si>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</si>
  <si>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</si>
  <si>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</si>
  <si>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</si>
  <si>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Mgr. Lenka Lofflerová</t>
  </si>
  <si>
    <t>Mgr. Michal Chren</t>
  </si>
  <si>
    <t>Poradie</t>
  </si>
  <si>
    <t>CELKOM</t>
  </si>
  <si>
    <t>(b)</t>
  </si>
  <si>
    <t>Teoretické úlohy</t>
  </si>
  <si>
    <t>Praktické úlohy</t>
  </si>
  <si>
    <t>Názov a adresa školy</t>
  </si>
  <si>
    <t>Výsledková listina obvodného kola Chemickej olympiády</t>
  </si>
  <si>
    <t>Ing. Katarína Tupanová</t>
  </si>
  <si>
    <t>Mgr. Alena Čmaradová</t>
  </si>
  <si>
    <t>ZŠ Hrnčiarska 2119/1, Zvolen</t>
  </si>
  <si>
    <t>ZŠ Námestie mládeže 587/17, Zvolen</t>
  </si>
  <si>
    <t>ZŠ M.Rázusa 1672/3, Zvolen</t>
  </si>
  <si>
    <t>Centrum voľného času Domino, Bela IV. 1567/6, 960 01 Zvolen</t>
  </si>
  <si>
    <t>Kultánová Diana</t>
  </si>
  <si>
    <t>4.</t>
  </si>
  <si>
    <t>3.</t>
  </si>
  <si>
    <t>1.</t>
  </si>
  <si>
    <t>2.</t>
  </si>
  <si>
    <t>5.</t>
  </si>
  <si>
    <t>6.</t>
  </si>
  <si>
    <t>7.</t>
  </si>
  <si>
    <t>8.</t>
  </si>
  <si>
    <t>9.</t>
  </si>
  <si>
    <t>10.</t>
  </si>
  <si>
    <t xml:space="preserve"> min. 40%</t>
  </si>
  <si>
    <t>V prípade rovnosti celkového počtu bodov rozhoduje o poradí počet bodov v teoretickej časti.</t>
  </si>
  <si>
    <t>Predsedkyňa OK CHO: Mgr. Ivana Oltmanová</t>
  </si>
  <si>
    <t>Klešč Daniel</t>
  </si>
  <si>
    <t>Murgašová Ema</t>
  </si>
  <si>
    <t>Stejskalová Charlotte</t>
  </si>
  <si>
    <t>ZŠ P.Jilemnického 1035/2, Zvolen</t>
  </si>
  <si>
    <t>Slovák Andrej</t>
  </si>
  <si>
    <t>Gradoš Matej</t>
  </si>
  <si>
    <t>Mičudová Andrea</t>
  </si>
  <si>
    <t>Trnovec Lukáš</t>
  </si>
  <si>
    <t>Havranová Veronika</t>
  </si>
  <si>
    <t>Slančíková Alexandra</t>
  </si>
  <si>
    <t>Garguláková Nataša</t>
  </si>
  <si>
    <t>Gallová Alexandra</t>
  </si>
  <si>
    <t>ZŠ P.Jilemnického 1813/1, Zvolen</t>
  </si>
  <si>
    <t>ZŠ s MŠ Školská 3, Dobrá Niva</t>
  </si>
  <si>
    <t>Mgr. Darina Klementová</t>
  </si>
  <si>
    <t>Mgr. Michaela Sekerešová</t>
  </si>
  <si>
    <t>Mgr. Anna Paprčková</t>
  </si>
  <si>
    <t>Mgr. Oľga Pálková</t>
  </si>
  <si>
    <t>11.</t>
  </si>
  <si>
    <t>12.</t>
  </si>
  <si>
    <t>52. ročník, školský rok 2015/2016, kategória D</t>
  </si>
  <si>
    <t>okres Zvolen, 10. 3. 2016, ZŠ M. Rázusa 1672/3 Zvolen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</si>
</sst>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0"/>
    </font>
    <font>
      <sz val="11"/>
      <name val="Arial"/>
      <family val="2"/>
    </font>
    <font>
      <b/>
      <sz val="18"/>
      <name val="Arial CE"/>
      <family val="0"/>
    </font>
    <font>
      <sz val="18"/>
      <name val="Arial CE"/>
      <family val="0"/>
    </font>
    <font>
      <b/>
      <sz val="11"/>
      <name val="Arial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2" fontId="26" fillId="0" borderId="17" xfId="0" applyNumberFormat="1" applyFont="1" applyBorder="1" applyAlignment="1">
      <alignment horizontal="center" vertical="center"/>
    </xf>
    <xf numFmtId="172" fontId="26" fillId="0" borderId="18" xfId="0" applyNumberFormat="1" applyFont="1" applyBorder="1" applyAlignment="1">
      <alignment horizontal="center" vertical="center"/>
    </xf>
    <xf numFmtId="172" fontId="26" fillId="0" borderId="19" xfId="0" applyNumberFormat="1" applyFont="1" applyBorder="1" applyAlignment="1">
      <alignment horizontal="center" vertical="center"/>
    </xf>
    <xf numFmtId="172" fontId="25" fillId="0" borderId="20" xfId="0" applyNumberFormat="1" applyFont="1" applyBorder="1" applyAlignment="1">
      <alignment horizontal="center" vertical="center"/>
    </xf>
    <xf numFmtId="172" fontId="26" fillId="0" borderId="21" xfId="0" applyNumberFormat="1" applyFont="1" applyBorder="1" applyAlignment="1">
      <alignment horizontal="center" vertical="center"/>
    </xf>
    <xf numFmtId="172" fontId="26" fillId="0" borderId="22" xfId="0" applyNumberFormat="1" applyFont="1" applyBorder="1" applyAlignment="1">
      <alignment horizontal="center" vertical="center"/>
    </xf>
    <xf numFmtId="172" fontId="25" fillId="0" borderId="23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right"/>
    </xf>
    <xf numFmtId="2" fontId="25" fillId="0" borderId="26" xfId="0" applyNumberFormat="1" applyFont="1" applyBorder="1" applyAlignment="1">
      <alignment horizontal="center"/>
    </xf>
    <xf numFmtId="2" fontId="25" fillId="0" borderId="27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1" fillId="0" borderId="0" xfId="0" applyFont="1" applyAlignment="1">
      <alignment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172" fontId="28" fillId="0" borderId="29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vertical="center"/>
    </xf>
    <xf numFmtId="172" fontId="28" fillId="0" borderId="32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2" fontId="28" fillId="0" borderId="26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72" fontId="28" fillId="0" borderId="36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172" fontId="28" fillId="0" borderId="38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172" fontId="28" fillId="0" borderId="39" xfId="0" applyNumberFormat="1" applyFont="1" applyBorder="1" applyAlignment="1">
      <alignment horizontal="center" vertical="center"/>
    </xf>
    <xf numFmtId="172" fontId="28" fillId="0" borderId="40" xfId="0" applyNumberFormat="1" applyFont="1" applyBorder="1" applyAlignment="1">
      <alignment horizontal="center" vertical="center"/>
    </xf>
    <xf numFmtId="172" fontId="28" fillId="0" borderId="41" xfId="0" applyNumberFormat="1" applyFont="1" applyBorder="1" applyAlignment="1">
      <alignment horizontal="center" vertical="center"/>
    </xf>
    <xf numFmtId="172" fontId="31" fillId="0" borderId="42" xfId="0" applyNumberFormat="1" applyFont="1" applyBorder="1" applyAlignment="1">
      <alignment horizontal="center" vertical="center"/>
    </xf>
    <xf numFmtId="172" fontId="31" fillId="0" borderId="43" xfId="0" applyNumberFormat="1" applyFont="1" applyBorder="1" applyAlignment="1">
      <alignment horizontal="center" vertical="center"/>
    </xf>
    <xf numFmtId="172" fontId="31" fillId="0" borderId="44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2" fontId="31" fillId="0" borderId="42" xfId="0" applyNumberFormat="1" applyFont="1" applyBorder="1" applyAlignment="1">
      <alignment horizontal="center" vertical="center"/>
    </xf>
    <xf numFmtId="2" fontId="31" fillId="0" borderId="43" xfId="0" applyNumberFormat="1" applyFont="1" applyBorder="1" applyAlignment="1">
      <alignment horizontal="center" vertical="center"/>
    </xf>
    <xf numFmtId="2" fontId="31" fillId="0" borderId="4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5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textRotation="90"/>
    </xf>
    <xf numFmtId="0" fontId="26" fillId="0" borderId="15" xfId="0" applyFont="1" applyBorder="1" applyAlignment="1">
      <alignment horizontal="center" vertical="center" textRotation="90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_CHOšK kolo - výsledky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13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10915650" y="0"/>
          <a:ext cx="0" cy="1504950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9553575" y="-78920014"/>
            <a:ext cx="0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75" zoomScaleNormal="75" workbookViewId="0" topLeftCell="A1">
      <selection activeCell="C36" sqref="C36"/>
    </sheetView>
  </sheetViews>
  <sheetFormatPr defaultColWidth="9.00390625" defaultRowHeight="12.75"/>
  <cols>
    <col min="1" max="1" width="5.00390625" style="0" customWidth="1"/>
    <col min="2" max="2" width="22.375" style="0" customWidth="1"/>
    <col min="3" max="3" width="37.625" style="0" customWidth="1"/>
    <col min="4" max="7" width="6.25390625" style="0" customWidth="1"/>
    <col min="8" max="8" width="8.75390625" style="0" customWidth="1"/>
    <col min="9" max="9" width="8.00390625" style="0" customWidth="1"/>
    <col min="10" max="10" width="9.00390625" style="0" customWidth="1"/>
    <col min="11" max="11" width="7.875" style="0" customWidth="1"/>
    <col min="12" max="12" width="9.25390625" style="0" customWidth="1"/>
    <col min="13" max="13" width="10.375" style="0" customWidth="1"/>
    <col min="14" max="14" width="25.00390625" style="0" hidden="1" customWidth="1"/>
    <col min="15" max="15" width="30.25390625" style="0" customWidth="1"/>
  </cols>
  <sheetData>
    <row r="1" spans="1:15" ht="23.25">
      <c r="A1" s="77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3.25">
      <c r="A2" s="77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3.25">
      <c r="A3" s="77" t="s">
        <v>60</v>
      </c>
      <c r="B3" s="77"/>
      <c r="C3" s="77"/>
      <c r="D3" s="77"/>
      <c r="E3" s="77"/>
      <c r="F3" s="77"/>
      <c r="G3" s="77"/>
      <c r="H3" s="79"/>
      <c r="I3" s="79"/>
      <c r="J3" s="79"/>
      <c r="K3" s="79"/>
      <c r="L3" s="79"/>
      <c r="M3" s="79"/>
      <c r="N3" s="79"/>
      <c r="O3" s="79"/>
    </row>
    <row r="4" spans="1:15" ht="13.5" thickBot="1">
      <c r="A4" s="34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9.5" customHeight="1">
      <c r="A5" s="75" t="s">
        <v>12</v>
      </c>
      <c r="B5" s="73" t="s">
        <v>0</v>
      </c>
      <c r="C5" s="73" t="s">
        <v>17</v>
      </c>
      <c r="D5" s="82" t="s">
        <v>15</v>
      </c>
      <c r="E5" s="84"/>
      <c r="F5" s="84"/>
      <c r="G5" s="84"/>
      <c r="H5" s="8" t="s">
        <v>1</v>
      </c>
      <c r="I5" s="82" t="s">
        <v>16</v>
      </c>
      <c r="J5" s="83"/>
      <c r="K5" s="8" t="s">
        <v>3</v>
      </c>
      <c r="L5" s="8" t="s">
        <v>13</v>
      </c>
      <c r="M5" s="80" t="s">
        <v>4</v>
      </c>
      <c r="N5" s="49"/>
      <c r="O5" s="49"/>
    </row>
    <row r="6" spans="1:15" ht="19.5" customHeight="1" thickBot="1">
      <c r="A6" s="76"/>
      <c r="B6" s="74"/>
      <c r="C6" s="74"/>
      <c r="D6" s="10">
        <v>1</v>
      </c>
      <c r="E6" s="11">
        <v>2</v>
      </c>
      <c r="F6" s="11">
        <v>3</v>
      </c>
      <c r="G6" s="12">
        <v>4</v>
      </c>
      <c r="H6" s="13" t="s">
        <v>2</v>
      </c>
      <c r="I6" s="10">
        <v>1</v>
      </c>
      <c r="J6" s="11">
        <v>2</v>
      </c>
      <c r="K6" s="14" t="s">
        <v>2</v>
      </c>
      <c r="L6" s="14" t="s">
        <v>14</v>
      </c>
      <c r="M6" s="81"/>
      <c r="N6" s="49"/>
      <c r="O6" s="49"/>
    </row>
    <row r="7" spans="1:23" ht="19.5" customHeight="1" thickBot="1">
      <c r="A7" s="76"/>
      <c r="B7" s="74"/>
      <c r="C7" s="74"/>
      <c r="D7" s="15">
        <v>12</v>
      </c>
      <c r="E7" s="16">
        <v>16</v>
      </c>
      <c r="F7" s="16">
        <v>16</v>
      </c>
      <c r="G7" s="17">
        <v>16</v>
      </c>
      <c r="H7" s="18">
        <f aca="true" t="shared" si="0" ref="H7:H19">SUM(D7:G7)</f>
        <v>60</v>
      </c>
      <c r="I7" s="19">
        <v>20</v>
      </c>
      <c r="J7" s="20">
        <v>20</v>
      </c>
      <c r="K7" s="21">
        <f aca="true" t="shared" si="1" ref="K7:K19">SUM(I7:J7)</f>
        <v>40</v>
      </c>
      <c r="L7" s="22">
        <f aca="true" t="shared" si="2" ref="L7:L19">SUM(H7+K7)</f>
        <v>100</v>
      </c>
      <c r="M7" s="9" t="s">
        <v>36</v>
      </c>
      <c r="N7" s="50" t="s">
        <v>5</v>
      </c>
      <c r="O7" s="51" t="s">
        <v>5</v>
      </c>
      <c r="Q7" s="2"/>
      <c r="R7" s="2"/>
      <c r="S7" s="2"/>
      <c r="T7" s="2"/>
      <c r="U7" s="2"/>
      <c r="V7" s="2"/>
      <c r="W7" s="2"/>
    </row>
    <row r="8" spans="1:23" ht="19.5" customHeight="1">
      <c r="A8" s="35" t="s">
        <v>28</v>
      </c>
      <c r="B8" s="36" t="s">
        <v>41</v>
      </c>
      <c r="C8" s="36" t="s">
        <v>42</v>
      </c>
      <c r="D8" s="37">
        <v>8</v>
      </c>
      <c r="E8" s="37">
        <v>11</v>
      </c>
      <c r="F8" s="37">
        <v>12</v>
      </c>
      <c r="G8" s="59">
        <v>13</v>
      </c>
      <c r="H8" s="62">
        <f t="shared" si="0"/>
        <v>44</v>
      </c>
      <c r="I8" s="55">
        <v>20</v>
      </c>
      <c r="J8" s="59">
        <v>14.5</v>
      </c>
      <c r="K8" s="62">
        <f t="shared" si="1"/>
        <v>34.5</v>
      </c>
      <c r="L8" s="68">
        <f t="shared" si="2"/>
        <v>78.5</v>
      </c>
      <c r="M8" s="65" t="str">
        <f aca="true" t="shared" si="3" ref="M8:M19">IF(L8&gt;39.99,"Ú R","––")</f>
        <v>Ú R</v>
      </c>
      <c r="N8" s="38" t="s">
        <v>11</v>
      </c>
      <c r="O8" s="39" t="s">
        <v>53</v>
      </c>
      <c r="Q8" s="2"/>
      <c r="R8" s="2"/>
      <c r="S8" s="2"/>
      <c r="T8" s="2"/>
      <c r="U8" s="2"/>
      <c r="V8" s="2"/>
      <c r="W8" s="2"/>
    </row>
    <row r="9" spans="1:15" ht="19.5" customHeight="1">
      <c r="A9" s="40" t="s">
        <v>29</v>
      </c>
      <c r="B9" s="41" t="s">
        <v>39</v>
      </c>
      <c r="C9" s="41" t="s">
        <v>21</v>
      </c>
      <c r="D9" s="42">
        <v>10</v>
      </c>
      <c r="E9" s="42">
        <v>14</v>
      </c>
      <c r="F9" s="42">
        <v>12</v>
      </c>
      <c r="G9" s="60">
        <v>12</v>
      </c>
      <c r="H9" s="63">
        <f t="shared" si="0"/>
        <v>48</v>
      </c>
      <c r="I9" s="56">
        <v>18</v>
      </c>
      <c r="J9" s="60">
        <v>10.5</v>
      </c>
      <c r="K9" s="63">
        <f t="shared" si="1"/>
        <v>28.5</v>
      </c>
      <c r="L9" s="69">
        <f t="shared" si="2"/>
        <v>76.5</v>
      </c>
      <c r="M9" s="66" t="str">
        <f t="shared" si="3"/>
        <v>Ú R</v>
      </c>
      <c r="N9" s="43"/>
      <c r="O9" s="45" t="s">
        <v>20</v>
      </c>
    </row>
    <row r="10" spans="1:15" ht="19.5" customHeight="1">
      <c r="A10" s="40" t="s">
        <v>27</v>
      </c>
      <c r="B10" s="41" t="s">
        <v>25</v>
      </c>
      <c r="C10" s="41" t="s">
        <v>52</v>
      </c>
      <c r="D10" s="42">
        <v>8</v>
      </c>
      <c r="E10" s="42">
        <v>13</v>
      </c>
      <c r="F10" s="42">
        <v>8</v>
      </c>
      <c r="G10" s="60">
        <v>13</v>
      </c>
      <c r="H10" s="63">
        <f t="shared" si="0"/>
        <v>42</v>
      </c>
      <c r="I10" s="56">
        <v>20</v>
      </c>
      <c r="J10" s="60">
        <v>11.5</v>
      </c>
      <c r="K10" s="63">
        <f t="shared" si="1"/>
        <v>31.5</v>
      </c>
      <c r="L10" s="69">
        <f t="shared" si="2"/>
        <v>73.5</v>
      </c>
      <c r="M10" s="66" t="str">
        <f t="shared" si="3"/>
        <v>Ú R</v>
      </c>
      <c r="N10" s="44" t="s">
        <v>10</v>
      </c>
      <c r="O10" s="45" t="s">
        <v>19</v>
      </c>
    </row>
    <row r="11" spans="1:15" ht="19.5" customHeight="1">
      <c r="A11" s="40" t="s">
        <v>26</v>
      </c>
      <c r="B11" s="41" t="s">
        <v>46</v>
      </c>
      <c r="C11" s="41" t="s">
        <v>22</v>
      </c>
      <c r="D11" s="42">
        <v>12</v>
      </c>
      <c r="E11" s="42">
        <v>14</v>
      </c>
      <c r="F11" s="42">
        <v>6</v>
      </c>
      <c r="G11" s="60">
        <v>9</v>
      </c>
      <c r="H11" s="63">
        <f t="shared" si="0"/>
        <v>41</v>
      </c>
      <c r="I11" s="56">
        <v>18</v>
      </c>
      <c r="J11" s="60">
        <v>9</v>
      </c>
      <c r="K11" s="63">
        <f t="shared" si="1"/>
        <v>27</v>
      </c>
      <c r="L11" s="69">
        <f t="shared" si="2"/>
        <v>68</v>
      </c>
      <c r="M11" s="66" t="str">
        <f t="shared" si="3"/>
        <v>Ú R</v>
      </c>
      <c r="N11" s="44"/>
      <c r="O11" s="45" t="s">
        <v>55</v>
      </c>
    </row>
    <row r="12" spans="1:15" ht="19.5" customHeight="1">
      <c r="A12" s="40" t="s">
        <v>30</v>
      </c>
      <c r="B12" s="41" t="s">
        <v>43</v>
      </c>
      <c r="C12" s="41" t="s">
        <v>42</v>
      </c>
      <c r="D12" s="42">
        <v>10</v>
      </c>
      <c r="E12" s="42">
        <v>14</v>
      </c>
      <c r="F12" s="42">
        <v>11</v>
      </c>
      <c r="G12" s="60">
        <v>5</v>
      </c>
      <c r="H12" s="63">
        <f t="shared" si="0"/>
        <v>40</v>
      </c>
      <c r="I12" s="56">
        <v>20</v>
      </c>
      <c r="J12" s="60">
        <v>7</v>
      </c>
      <c r="K12" s="63">
        <f t="shared" si="1"/>
        <v>27</v>
      </c>
      <c r="L12" s="69">
        <f t="shared" si="2"/>
        <v>67</v>
      </c>
      <c r="M12" s="66" t="str">
        <f t="shared" si="3"/>
        <v>Ú R</v>
      </c>
      <c r="N12" s="44" t="s">
        <v>9</v>
      </c>
      <c r="O12" s="45" t="s">
        <v>53</v>
      </c>
    </row>
    <row r="13" spans="1:15" ht="19.5" customHeight="1">
      <c r="A13" s="40" t="s">
        <v>31</v>
      </c>
      <c r="B13" s="41" t="s">
        <v>45</v>
      </c>
      <c r="C13" s="41" t="s">
        <v>22</v>
      </c>
      <c r="D13" s="42">
        <v>12</v>
      </c>
      <c r="E13" s="42">
        <v>3</v>
      </c>
      <c r="F13" s="42">
        <v>13</v>
      </c>
      <c r="G13" s="60">
        <v>10</v>
      </c>
      <c r="H13" s="63">
        <f t="shared" si="0"/>
        <v>38</v>
      </c>
      <c r="I13" s="56">
        <v>18</v>
      </c>
      <c r="J13" s="60">
        <v>5</v>
      </c>
      <c r="K13" s="63">
        <f t="shared" si="1"/>
        <v>23</v>
      </c>
      <c r="L13" s="69">
        <f t="shared" si="2"/>
        <v>61</v>
      </c>
      <c r="M13" s="66" t="str">
        <f t="shared" si="3"/>
        <v>Ú R</v>
      </c>
      <c r="N13" s="44"/>
      <c r="O13" s="45" t="s">
        <v>55</v>
      </c>
    </row>
    <row r="14" spans="1:15" ht="19.5" customHeight="1">
      <c r="A14" s="40" t="s">
        <v>32</v>
      </c>
      <c r="B14" s="41" t="s">
        <v>47</v>
      </c>
      <c r="C14" s="41" t="s">
        <v>23</v>
      </c>
      <c r="D14" s="42">
        <v>8</v>
      </c>
      <c r="E14" s="42">
        <v>7</v>
      </c>
      <c r="F14" s="42">
        <v>7</v>
      </c>
      <c r="G14" s="60">
        <v>7.5</v>
      </c>
      <c r="H14" s="63">
        <f t="shared" si="0"/>
        <v>29.5</v>
      </c>
      <c r="I14" s="56">
        <v>20</v>
      </c>
      <c r="J14" s="60">
        <v>11.5</v>
      </c>
      <c r="K14" s="63">
        <f t="shared" si="1"/>
        <v>31.5</v>
      </c>
      <c r="L14" s="69">
        <f t="shared" si="2"/>
        <v>61</v>
      </c>
      <c r="M14" s="66" t="str">
        <f t="shared" si="3"/>
        <v>Ú R</v>
      </c>
      <c r="N14" s="44"/>
      <c r="O14" s="45" t="s">
        <v>54</v>
      </c>
    </row>
    <row r="15" spans="1:15" ht="19.5" customHeight="1">
      <c r="A15" s="40" t="s">
        <v>33</v>
      </c>
      <c r="B15" s="41" t="s">
        <v>44</v>
      </c>
      <c r="C15" s="41" t="s">
        <v>42</v>
      </c>
      <c r="D15" s="42">
        <v>6</v>
      </c>
      <c r="E15" s="42">
        <v>3</v>
      </c>
      <c r="F15" s="42">
        <v>10</v>
      </c>
      <c r="G15" s="60">
        <v>13</v>
      </c>
      <c r="H15" s="63">
        <f t="shared" si="0"/>
        <v>32</v>
      </c>
      <c r="I15" s="56">
        <v>20</v>
      </c>
      <c r="J15" s="60">
        <v>8.5</v>
      </c>
      <c r="K15" s="63">
        <f t="shared" si="1"/>
        <v>28.5</v>
      </c>
      <c r="L15" s="69">
        <f t="shared" si="2"/>
        <v>60.5</v>
      </c>
      <c r="M15" s="66" t="str">
        <f t="shared" si="3"/>
        <v>Ú R</v>
      </c>
      <c r="N15" s="44" t="s">
        <v>8</v>
      </c>
      <c r="O15" s="45" t="s">
        <v>53</v>
      </c>
    </row>
    <row r="16" spans="1:15" ht="19.5" customHeight="1">
      <c r="A16" s="40" t="s">
        <v>34</v>
      </c>
      <c r="B16" s="41" t="s">
        <v>40</v>
      </c>
      <c r="C16" s="41" t="s">
        <v>21</v>
      </c>
      <c r="D16" s="42">
        <v>6</v>
      </c>
      <c r="E16" s="42">
        <v>5</v>
      </c>
      <c r="F16" s="42">
        <v>6</v>
      </c>
      <c r="G16" s="60">
        <v>9</v>
      </c>
      <c r="H16" s="63">
        <f t="shared" si="0"/>
        <v>26</v>
      </c>
      <c r="I16" s="56">
        <v>20</v>
      </c>
      <c r="J16" s="60">
        <v>6</v>
      </c>
      <c r="K16" s="63">
        <f t="shared" si="1"/>
        <v>26</v>
      </c>
      <c r="L16" s="69">
        <f t="shared" si="2"/>
        <v>52</v>
      </c>
      <c r="M16" s="66" t="str">
        <f t="shared" si="3"/>
        <v>Ú R</v>
      </c>
      <c r="N16" s="44" t="s">
        <v>8</v>
      </c>
      <c r="O16" s="45" t="s">
        <v>20</v>
      </c>
    </row>
    <row r="17" spans="1:15" ht="19.5" customHeight="1">
      <c r="A17" s="40" t="s">
        <v>35</v>
      </c>
      <c r="B17" s="41" t="s">
        <v>48</v>
      </c>
      <c r="C17" s="41" t="s">
        <v>23</v>
      </c>
      <c r="D17" s="42">
        <v>6</v>
      </c>
      <c r="E17" s="42">
        <v>4</v>
      </c>
      <c r="F17" s="42">
        <v>1</v>
      </c>
      <c r="G17" s="60">
        <v>4</v>
      </c>
      <c r="H17" s="63">
        <f t="shared" si="0"/>
        <v>15</v>
      </c>
      <c r="I17" s="56">
        <v>20</v>
      </c>
      <c r="J17" s="60">
        <v>11.5</v>
      </c>
      <c r="K17" s="63">
        <f t="shared" si="1"/>
        <v>31.5</v>
      </c>
      <c r="L17" s="69">
        <f t="shared" si="2"/>
        <v>46.5</v>
      </c>
      <c r="M17" s="66" t="str">
        <f t="shared" si="3"/>
        <v>Ú R</v>
      </c>
      <c r="N17" s="44"/>
      <c r="O17" s="45" t="s">
        <v>54</v>
      </c>
    </row>
    <row r="18" spans="1:15" ht="19.5" customHeight="1">
      <c r="A18" s="40" t="s">
        <v>57</v>
      </c>
      <c r="B18" s="41" t="s">
        <v>50</v>
      </c>
      <c r="C18" s="41" t="s">
        <v>51</v>
      </c>
      <c r="D18" s="42">
        <v>10</v>
      </c>
      <c r="E18" s="42">
        <v>4</v>
      </c>
      <c r="F18" s="42">
        <v>0</v>
      </c>
      <c r="G18" s="60">
        <v>5</v>
      </c>
      <c r="H18" s="63">
        <f t="shared" si="0"/>
        <v>19</v>
      </c>
      <c r="I18" s="56">
        <v>20</v>
      </c>
      <c r="J18" s="60">
        <v>5.5</v>
      </c>
      <c r="K18" s="63">
        <f t="shared" si="1"/>
        <v>25.5</v>
      </c>
      <c r="L18" s="69">
        <f t="shared" si="2"/>
        <v>44.5</v>
      </c>
      <c r="M18" s="66" t="str">
        <f t="shared" si="3"/>
        <v>Ú R</v>
      </c>
      <c r="N18" s="44"/>
      <c r="O18" s="45" t="s">
        <v>56</v>
      </c>
    </row>
    <row r="19" spans="1:15" ht="19.5" customHeight="1" thickBot="1">
      <c r="A19" s="40" t="s">
        <v>58</v>
      </c>
      <c r="B19" s="46" t="s">
        <v>49</v>
      </c>
      <c r="C19" s="46" t="s">
        <v>23</v>
      </c>
      <c r="D19" s="47">
        <v>6</v>
      </c>
      <c r="E19" s="47">
        <v>2</v>
      </c>
      <c r="F19" s="47">
        <v>1</v>
      </c>
      <c r="G19" s="61">
        <v>3.5</v>
      </c>
      <c r="H19" s="64">
        <f t="shared" si="0"/>
        <v>12.5</v>
      </c>
      <c r="I19" s="57">
        <v>20</v>
      </c>
      <c r="J19" s="61">
        <v>7.5</v>
      </c>
      <c r="K19" s="64">
        <f t="shared" si="1"/>
        <v>27.5</v>
      </c>
      <c r="L19" s="70">
        <f t="shared" si="2"/>
        <v>40</v>
      </c>
      <c r="M19" s="67" t="str">
        <f t="shared" si="3"/>
        <v>Ú R</v>
      </c>
      <c r="N19" s="58"/>
      <c r="O19" s="48" t="s">
        <v>54</v>
      </c>
    </row>
    <row r="20" spans="1:15" ht="19.5" customHeight="1">
      <c r="A20" s="49"/>
      <c r="B20" s="49"/>
      <c r="C20" s="23" t="s">
        <v>6</v>
      </c>
      <c r="D20" s="24">
        <f aca="true" t="shared" si="4" ref="D20:L20">AVERAGE(D10:D19)</f>
        <v>8.4</v>
      </c>
      <c r="E20" s="24">
        <f t="shared" si="4"/>
        <v>6.9</v>
      </c>
      <c r="F20" s="24">
        <f t="shared" si="4"/>
        <v>6.3</v>
      </c>
      <c r="G20" s="24">
        <f t="shared" si="4"/>
        <v>7.9</v>
      </c>
      <c r="H20" s="24">
        <f t="shared" si="4"/>
        <v>29.5</v>
      </c>
      <c r="I20" s="24">
        <f t="shared" si="4"/>
        <v>19.6</v>
      </c>
      <c r="J20" s="24">
        <f t="shared" si="4"/>
        <v>8.3</v>
      </c>
      <c r="K20" s="24">
        <f t="shared" si="4"/>
        <v>27.9</v>
      </c>
      <c r="L20" s="25">
        <f t="shared" si="4"/>
        <v>57.4</v>
      </c>
      <c r="M20" s="52"/>
      <c r="N20" s="52"/>
      <c r="O20" s="49"/>
    </row>
    <row r="21" spans="1:15" ht="19.5" customHeight="1" thickBot="1">
      <c r="A21" s="53"/>
      <c r="B21" s="53"/>
      <c r="C21" s="26" t="s">
        <v>7</v>
      </c>
      <c r="D21" s="27">
        <f aca="true" t="shared" si="5" ref="D21:L21">D20*100/D7</f>
        <v>70</v>
      </c>
      <c r="E21" s="27">
        <f t="shared" si="5"/>
        <v>43.125</v>
      </c>
      <c r="F21" s="27">
        <f t="shared" si="5"/>
        <v>39.375</v>
      </c>
      <c r="G21" s="27">
        <f t="shared" si="5"/>
        <v>49.375</v>
      </c>
      <c r="H21" s="27">
        <f t="shared" si="5"/>
        <v>49.166666666666664</v>
      </c>
      <c r="I21" s="27">
        <f t="shared" si="5"/>
        <v>98.00000000000001</v>
      </c>
      <c r="J21" s="27">
        <f t="shared" si="5"/>
        <v>41.50000000000001</v>
      </c>
      <c r="K21" s="27">
        <f t="shared" si="5"/>
        <v>69.75</v>
      </c>
      <c r="L21" s="28">
        <f t="shared" si="5"/>
        <v>57.4</v>
      </c>
      <c r="M21" s="54"/>
      <c r="N21" s="54"/>
      <c r="O21" s="53"/>
    </row>
    <row r="22" spans="3:14" ht="19.5" customHeight="1">
      <c r="C22" s="4"/>
      <c r="D22" s="3"/>
      <c r="E22" s="3"/>
      <c r="F22" s="3"/>
      <c r="G22" s="3"/>
      <c r="H22" s="5"/>
      <c r="I22" s="3"/>
      <c r="J22" s="3"/>
      <c r="K22" s="3"/>
      <c r="L22" s="3"/>
      <c r="M22" s="1"/>
      <c r="N22" s="1"/>
    </row>
    <row r="23" spans="1:15" ht="19.5" customHeight="1">
      <c r="A23" s="6"/>
      <c r="B23" s="6" t="s">
        <v>37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2"/>
      <c r="O23" s="6"/>
    </row>
    <row r="24" spans="1:18" ht="19.5" customHeight="1">
      <c r="A24" s="3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5" ht="19.5" customHeight="1">
      <c r="A25" s="32"/>
      <c r="B25" s="32"/>
      <c r="C25" s="32"/>
      <c r="D25" s="6"/>
      <c r="E25" s="6"/>
      <c r="F25" s="6"/>
      <c r="G25" s="6"/>
      <c r="H25" s="6"/>
      <c r="I25" s="6"/>
      <c r="J25" s="6"/>
      <c r="K25" s="33"/>
      <c r="L25" s="6"/>
      <c r="M25" s="6"/>
      <c r="N25" s="6"/>
      <c r="O25" s="32"/>
    </row>
    <row r="26" spans="1:15" s="29" customFormat="1" ht="15">
      <c r="A26" s="6"/>
      <c r="B26" s="6" t="s">
        <v>24</v>
      </c>
      <c r="C26" s="6"/>
      <c r="D26" s="7"/>
      <c r="E26" s="6"/>
      <c r="F26" s="6"/>
      <c r="G26" s="6"/>
      <c r="H26" s="6"/>
      <c r="I26" s="6"/>
      <c r="J26" s="6"/>
      <c r="K26" s="72" t="s">
        <v>38</v>
      </c>
      <c r="L26" s="72"/>
      <c r="M26" s="72"/>
      <c r="N26" s="72"/>
      <c r="O26" s="72"/>
    </row>
    <row r="27" spans="2:15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</sheetData>
  <sheetProtection/>
  <mergeCells count="10">
    <mergeCell ref="K26:O26"/>
    <mergeCell ref="C5:C7"/>
    <mergeCell ref="B5:B7"/>
    <mergeCell ref="A5:A7"/>
    <mergeCell ref="A1:O1"/>
    <mergeCell ref="A2:O2"/>
    <mergeCell ref="A3:O3"/>
    <mergeCell ref="M5:M6"/>
    <mergeCell ref="I5:J5"/>
    <mergeCell ref="D5:G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DominoPC03</cp:lastModifiedBy>
  <cp:lastPrinted>2015-03-31T10:27:37Z</cp:lastPrinted>
  <dcterms:created xsi:type="dcterms:W3CDTF">2007-01-22T20:18:35Z</dcterms:created>
  <dcterms:modified xsi:type="dcterms:W3CDTF">2016-03-15T08:24:06Z</dcterms:modified>
  <cp:category/>
  <cp:version/>
  <cp:contentType/>
  <cp:contentStatus/>
</cp:coreProperties>
</file>